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6" i="1"/>
  <c r="D46"/>
  <c r="E55"/>
  <c r="D32"/>
  <c r="E32" s="1"/>
  <c r="E6"/>
  <c r="D6"/>
  <c r="E58"/>
  <c r="E47"/>
  <c r="E18"/>
  <c r="E62"/>
  <c r="E59"/>
  <c r="E25"/>
  <c r="E24"/>
  <c r="E22"/>
  <c r="E21"/>
  <c r="E20"/>
  <c r="E19"/>
  <c r="E54"/>
  <c r="E53"/>
  <c r="E52"/>
  <c r="E51"/>
  <c r="E50"/>
  <c r="E49"/>
  <c r="E48"/>
  <c r="E60"/>
  <c r="D16"/>
  <c r="E16" l="1"/>
  <c r="E23"/>
  <c r="F63"/>
  <c r="E27"/>
  <c r="D63" l="1"/>
  <c r="E63" l="1"/>
</calcChain>
</file>

<file path=xl/sharedStrings.xml><?xml version="1.0" encoding="utf-8"?>
<sst xmlns="http://schemas.openxmlformats.org/spreadsheetml/2006/main" count="99" uniqueCount="68">
  <si>
    <t>№п/п</t>
  </si>
  <si>
    <t>на 1м2</t>
  </si>
  <si>
    <t>Статьи затрат</t>
  </si>
  <si>
    <t>изм</t>
  </si>
  <si>
    <t>ед.</t>
  </si>
  <si>
    <t xml:space="preserve"> пользования</t>
  </si>
  <si>
    <t>Содержание помещений общего</t>
  </si>
  <si>
    <t xml:space="preserve">Обслуживание и текущий ремонт </t>
  </si>
  <si>
    <t>внутридомового инженерного обо</t>
  </si>
  <si>
    <t>руб</t>
  </si>
  <si>
    <t>руб.</t>
  </si>
  <si>
    <t>Расходы на управление МКД</t>
  </si>
  <si>
    <t>зарплата обслуж.перс с отчислен.</t>
  </si>
  <si>
    <t>Налог и другие обязательства</t>
  </si>
  <si>
    <t>Прибыль управляющей компании</t>
  </si>
  <si>
    <t>Содержание придомовой территории</t>
  </si>
  <si>
    <t>рудования и конструкций МКД</t>
  </si>
  <si>
    <t>Обслуживание лифта,страхование</t>
  </si>
  <si>
    <t xml:space="preserve">Факт </t>
  </si>
  <si>
    <t>Утвержден</t>
  </si>
  <si>
    <t>СОДЕРЖАНИЕ И РЕМОНТ ЖИЛЬЯ</t>
  </si>
  <si>
    <t>Обеспечение вывоза бытовых отходов</t>
  </si>
  <si>
    <t>Прочие услуги</t>
  </si>
  <si>
    <t>уборка мус.площадки</t>
  </si>
  <si>
    <t>Аварийное обслуживание МКД</t>
  </si>
  <si>
    <t xml:space="preserve">программное сопр ,сайт УК и ГИС </t>
  </si>
  <si>
    <t>подготовка к отопит.сезону,промывка,опрессовка</t>
  </si>
  <si>
    <t>дезинсекция,дезобработка в холлах и лифтах</t>
  </si>
  <si>
    <t>ж.д.по ул.Беляева 16</t>
  </si>
  <si>
    <t>зарплата персон,налоги от з/пл, услуги РКЦ,паспорт</t>
  </si>
  <si>
    <t>Техобслуживание УУТЭ,подгот УУТЭ к отопит.сезон</t>
  </si>
  <si>
    <t>Услуги по уборке,благоустр. территории</t>
  </si>
  <si>
    <t>Обследование дымоходов и венканалов(дог)</t>
  </si>
  <si>
    <t xml:space="preserve"> COVID( маски,дез.ср-во)</t>
  </si>
  <si>
    <t>за 2022год</t>
  </si>
  <si>
    <t>мусорные крнтейнера</t>
  </si>
  <si>
    <t>лавочки-66077,16,,демонтаж и установка-8000</t>
  </si>
  <si>
    <t>ремонт клумб(асфальтир.,монтаж поребриков)</t>
  </si>
  <si>
    <t>озеленение-15150,услуги садовника-28000,покраска деревьев</t>
  </si>
  <si>
    <t>уборка крыши 4240,песок на дет.площадку-1500</t>
  </si>
  <si>
    <t>покос травы,ремонт праймера 10314,38</t>
  </si>
  <si>
    <t>новые урны-22282,краска,кисти  на обновл.входов 1977</t>
  </si>
  <si>
    <t>инвентарь:лопаты;тачка,грабли,секатор, соль2675</t>
  </si>
  <si>
    <t xml:space="preserve">    2022г</t>
  </si>
  <si>
    <t xml:space="preserve">    Факт за</t>
  </si>
  <si>
    <t>стенды,таблички</t>
  </si>
  <si>
    <t xml:space="preserve">эл.материалы:прожектор,свтильники,лампы </t>
  </si>
  <si>
    <t>уборка подвала (грабли,лопата,распиратор-987)</t>
  </si>
  <si>
    <t>Расширительный бак</t>
  </si>
  <si>
    <t>Ремонт водоснабжения ХВ,утепление ввода ХВ</t>
  </si>
  <si>
    <t>ремонт насоса</t>
  </si>
  <si>
    <t>пожарный гидрант</t>
  </si>
  <si>
    <t>Гидроизоляция примыканий,ремонт кровли кв 66,189</t>
  </si>
  <si>
    <t xml:space="preserve">ремонт в рамках управления </t>
  </si>
  <si>
    <t>частичный ремонт пандуса,отмостки ,фасада ж.д.</t>
  </si>
  <si>
    <t>аренда и охрана офиса 84872,77)</t>
  </si>
  <si>
    <t>комис.банка-41586,29,гсм 20409,19,услуги связи,ин-т6012,13</t>
  </si>
  <si>
    <t>юридические услуги</t>
  </si>
  <si>
    <t>заправка катриджа,содержание оргтехники</t>
  </si>
  <si>
    <t xml:space="preserve"> общехоз.расходы (уборка оф)</t>
  </si>
  <si>
    <t>подписка 1820,93,почтовые расх 4685,54 инф840</t>
  </si>
  <si>
    <t>отп эл.отч1628чек-онлайн-5301,81 канцтов 11599,55</t>
  </si>
  <si>
    <t>Услуги по содержанию МОП(уборка,электрик)</t>
  </si>
  <si>
    <t>моющее,перчатки,губка,веник,тряпка,замок</t>
  </si>
  <si>
    <t xml:space="preserve">ОТЧЕТ по статье "содержание и ремонт жилья " </t>
  </si>
  <si>
    <t xml:space="preserve">тариф </t>
  </si>
  <si>
    <t>Ремонт косметический после пожара -4 этаж 2 подъезд</t>
  </si>
  <si>
    <t>ДЕФИЦИТ - 1,93 руб. на 1м2</t>
  </si>
</sst>
</file>

<file path=xl/styles.xml><?xml version="1.0" encoding="utf-8"?>
<styleSheet xmlns="http://schemas.openxmlformats.org/spreadsheetml/2006/main">
  <fonts count="13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i/>
      <sz val="9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4"/>
      <name val="Arial Cyr"/>
      <charset val="204"/>
    </font>
    <font>
      <b/>
      <i/>
      <sz val="1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3" fillId="0" borderId="10" xfId="0" applyFont="1" applyBorder="1"/>
    <xf numFmtId="0" fontId="4" fillId="0" borderId="7" xfId="0" applyFont="1" applyBorder="1"/>
    <xf numFmtId="0" fontId="4" fillId="0" borderId="3" xfId="0" applyFont="1" applyBorder="1"/>
    <xf numFmtId="0" fontId="4" fillId="0" borderId="8" xfId="0" applyFont="1" applyBorder="1"/>
    <xf numFmtId="0" fontId="2" fillId="0" borderId="12" xfId="0" applyFont="1" applyBorder="1"/>
    <xf numFmtId="0" fontId="2" fillId="0" borderId="6" xfId="0" applyFont="1" applyBorder="1"/>
    <xf numFmtId="2" fontId="2" fillId="0" borderId="6" xfId="0" applyNumberFormat="1" applyFont="1" applyBorder="1"/>
    <xf numFmtId="0" fontId="2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6" xfId="0" applyFont="1" applyBorder="1"/>
    <xf numFmtId="2" fontId="3" fillId="0" borderId="6" xfId="0" applyNumberFormat="1" applyFont="1" applyBorder="1"/>
    <xf numFmtId="0" fontId="2" fillId="0" borderId="5" xfId="0" applyFont="1" applyBorder="1"/>
    <xf numFmtId="2" fontId="1" fillId="0" borderId="0" xfId="0" applyNumberFormat="1" applyFont="1"/>
    <xf numFmtId="0" fontId="2" fillId="0" borderId="0" xfId="0" applyFont="1" applyFill="1" applyBorder="1"/>
    <xf numFmtId="2" fontId="5" fillId="0" borderId="2" xfId="0" applyNumberFormat="1" applyFont="1" applyBorder="1"/>
    <xf numFmtId="49" fontId="10" fillId="0" borderId="0" xfId="0" applyNumberFormat="1" applyFont="1" applyBorder="1" applyAlignment="1"/>
    <xf numFmtId="49" fontId="3" fillId="0" borderId="0" xfId="0" applyNumberFormat="1" applyFont="1" applyBorder="1" applyAlignment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/>
    <xf numFmtId="0" fontId="3" fillId="0" borderId="0" xfId="0" applyFont="1"/>
    <xf numFmtId="0" fontId="0" fillId="2" borderId="0" xfId="0" applyFill="1"/>
    <xf numFmtId="0" fontId="11" fillId="0" borderId="0" xfId="0" applyFont="1"/>
    <xf numFmtId="2" fontId="9" fillId="0" borderId="3" xfId="0" applyNumberFormat="1" applyFont="1" applyBorder="1" applyAlignment="1">
      <alignment horizontal="center"/>
    </xf>
    <xf numFmtId="2" fontId="8" fillId="3" borderId="3" xfId="0" applyNumberFormat="1" applyFont="1" applyFill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3" borderId="8" xfId="0" applyNumberFormat="1" applyFont="1" applyFill="1" applyBorder="1" applyAlignment="1">
      <alignment horizontal="center"/>
    </xf>
    <xf numFmtId="2" fontId="0" fillId="3" borderId="8" xfId="0" applyNumberFormat="1" applyFont="1" applyFill="1" applyBorder="1" applyAlignment="1">
      <alignment horizontal="center"/>
    </xf>
    <xf numFmtId="2" fontId="9" fillId="3" borderId="8" xfId="0" applyNumberFormat="1" applyFont="1" applyFill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12" fillId="0" borderId="9" xfId="0" applyFont="1" applyBorder="1"/>
    <xf numFmtId="0" fontId="12" fillId="0" borderId="1" xfId="0" applyFont="1" applyBorder="1"/>
    <xf numFmtId="0" fontId="9" fillId="0" borderId="11" xfId="0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0" fontId="12" fillId="0" borderId="2" xfId="0" applyFont="1" applyBorder="1"/>
    <xf numFmtId="0" fontId="9" fillId="0" borderId="2" xfId="0" applyFont="1" applyBorder="1"/>
    <xf numFmtId="2" fontId="9" fillId="0" borderId="2" xfId="0" applyNumberFormat="1" applyFont="1" applyBorder="1" applyAlignment="1">
      <alignment horizontal="center"/>
    </xf>
    <xf numFmtId="0" fontId="12" fillId="0" borderId="6" xfId="0" applyFont="1" applyBorder="1"/>
    <xf numFmtId="0" fontId="9" fillId="0" borderId="13" xfId="0" applyFont="1" applyBorder="1"/>
    <xf numFmtId="2" fontId="9" fillId="0" borderId="6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3" xfId="0" applyFont="1" applyBorder="1"/>
    <xf numFmtId="0" fontId="9" fillId="0" borderId="3" xfId="0" applyFont="1" applyBorder="1"/>
    <xf numFmtId="2" fontId="12" fillId="0" borderId="3" xfId="0" applyNumberFormat="1" applyFont="1" applyBorder="1" applyAlignment="1">
      <alignment horizontal="center"/>
    </xf>
    <xf numFmtId="0" fontId="0" fillId="0" borderId="1" xfId="0" applyFont="1" applyBorder="1"/>
    <xf numFmtId="2" fontId="0" fillId="0" borderId="1" xfId="0" applyNumberFormat="1" applyFont="1" applyBorder="1"/>
    <xf numFmtId="2" fontId="0" fillId="0" borderId="1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/>
    <xf numFmtId="2" fontId="0" fillId="0" borderId="2" xfId="0" applyNumberFormat="1" applyFont="1" applyBorder="1"/>
    <xf numFmtId="2" fontId="0" fillId="0" borderId="2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0" fillId="0" borderId="7" xfId="0" applyFont="1" applyBorder="1"/>
    <xf numFmtId="0" fontId="8" fillId="0" borderId="1" xfId="0" applyFont="1" applyBorder="1"/>
    <xf numFmtId="0" fontId="8" fillId="0" borderId="11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2" xfId="0" applyFont="1" applyBorder="1"/>
    <xf numFmtId="0" fontId="8" fillId="0" borderId="10" xfId="0" applyFont="1" applyBorder="1"/>
    <xf numFmtId="0" fontId="12" fillId="0" borderId="12" xfId="0" applyFont="1" applyBorder="1"/>
    <xf numFmtId="0" fontId="9" fillId="0" borderId="6" xfId="0" applyFont="1" applyBorder="1"/>
    <xf numFmtId="0" fontId="8" fillId="0" borderId="9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7" xfId="0" applyFont="1" applyBorder="1"/>
    <xf numFmtId="0" fontId="8" fillId="0" borderId="6" xfId="0" applyFont="1" applyBorder="1"/>
    <xf numFmtId="0" fontId="0" fillId="0" borderId="6" xfId="0" applyFont="1" applyBorder="1"/>
    <xf numFmtId="2" fontId="8" fillId="0" borderId="6" xfId="0" applyNumberFormat="1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2" fontId="9" fillId="2" borderId="6" xfId="0" applyNumberFormat="1" applyFont="1" applyFill="1" applyBorder="1" applyAlignment="1">
      <alignment horizontal="center"/>
    </xf>
    <xf numFmtId="0" fontId="9" fillId="0" borderId="5" xfId="0" applyFont="1" applyBorder="1"/>
    <xf numFmtId="0" fontId="12" fillId="2" borderId="2" xfId="0" applyFont="1" applyFill="1" applyBorder="1"/>
    <xf numFmtId="0" fontId="9" fillId="2" borderId="2" xfId="0" applyFont="1" applyFill="1" applyBorder="1"/>
    <xf numFmtId="2" fontId="9" fillId="2" borderId="2" xfId="0" applyNumberFormat="1" applyFont="1" applyFill="1" applyBorder="1" applyAlignment="1">
      <alignment horizontal="center"/>
    </xf>
    <xf numFmtId="0" fontId="0" fillId="3" borderId="0" xfId="0" applyFill="1"/>
    <xf numFmtId="0" fontId="0" fillId="3" borderId="7" xfId="0" applyFont="1" applyFill="1" applyBorder="1"/>
    <xf numFmtId="0" fontId="8" fillId="3" borderId="3" xfId="0" applyFont="1" applyFill="1" applyBorder="1"/>
    <xf numFmtId="0" fontId="8" fillId="3" borderId="8" xfId="0" applyFont="1" applyFill="1" applyBorder="1"/>
    <xf numFmtId="0" fontId="9" fillId="3" borderId="3" xfId="0" applyFont="1" applyFill="1" applyBorder="1"/>
    <xf numFmtId="0" fontId="9" fillId="3" borderId="8" xfId="0" applyFont="1" applyFill="1" applyBorder="1"/>
    <xf numFmtId="2" fontId="5" fillId="3" borderId="2" xfId="0" applyNumberFormat="1" applyFont="1" applyFill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2" fontId="12" fillId="0" borderId="6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0" fillId="3" borderId="3" xfId="0" applyNumberFormat="1" applyFont="1" applyFill="1" applyBorder="1" applyAlignment="1">
      <alignment horizontal="center"/>
    </xf>
    <xf numFmtId="2" fontId="12" fillId="2" borderId="13" xfId="0" applyNumberFormat="1" applyFont="1" applyFill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67"/>
  <sheetViews>
    <sheetView tabSelected="1" topLeftCell="A55" zoomScaleNormal="100" workbookViewId="0">
      <selection activeCell="I21" sqref="I21"/>
    </sheetView>
  </sheetViews>
  <sheetFormatPr defaultRowHeight="13.2"/>
  <cols>
    <col min="1" max="1" width="4.5546875" customWidth="1"/>
    <col min="2" max="2" width="66.44140625" customWidth="1"/>
    <col min="3" max="3" width="0.109375" hidden="1" customWidth="1"/>
    <col min="4" max="4" width="15.77734375" customWidth="1"/>
    <col min="5" max="5" width="10.109375" customWidth="1"/>
    <col min="6" max="6" width="8.77734375" customWidth="1"/>
    <col min="7" max="7" width="6.21875" customWidth="1"/>
  </cols>
  <sheetData>
    <row r="1" spans="1:7" ht="17.399999999999999">
      <c r="A1" s="3"/>
      <c r="B1" s="23" t="s">
        <v>64</v>
      </c>
      <c r="C1" s="24"/>
      <c r="D1" s="24" t="s">
        <v>34</v>
      </c>
      <c r="E1" s="25"/>
      <c r="F1" s="26"/>
      <c r="G1" s="2"/>
    </row>
    <row r="2" spans="1:7" ht="17.399999999999999">
      <c r="A2" s="1"/>
      <c r="B2" s="27" t="s">
        <v>28</v>
      </c>
      <c r="C2" s="28"/>
      <c r="D2" s="29"/>
      <c r="E2" s="28"/>
      <c r="F2" s="28"/>
      <c r="G2" s="2"/>
    </row>
    <row r="3" spans="1:7" ht="16.2" thickBot="1">
      <c r="A3" s="1"/>
      <c r="B3" s="30"/>
      <c r="C3" s="29"/>
      <c r="D3" s="30"/>
      <c r="E3" s="30"/>
      <c r="F3" s="32">
        <v>14864.21</v>
      </c>
    </row>
    <row r="4" spans="1:7">
      <c r="A4" s="55" t="s">
        <v>0</v>
      </c>
      <c r="B4" s="55" t="s">
        <v>2</v>
      </c>
      <c r="C4" s="55" t="s">
        <v>4</v>
      </c>
      <c r="D4" s="56" t="s">
        <v>44</v>
      </c>
      <c r="E4" s="57" t="s">
        <v>18</v>
      </c>
      <c r="F4" s="57" t="s">
        <v>19</v>
      </c>
    </row>
    <row r="5" spans="1:7" ht="23.25" customHeight="1" thickBot="1">
      <c r="A5" s="58"/>
      <c r="B5" s="59"/>
      <c r="C5" s="58" t="s">
        <v>3</v>
      </c>
      <c r="D5" s="60" t="s">
        <v>43</v>
      </c>
      <c r="E5" s="61" t="s">
        <v>1</v>
      </c>
      <c r="F5" s="61" t="s">
        <v>65</v>
      </c>
    </row>
    <row r="6" spans="1:7">
      <c r="A6" s="40">
        <v>1</v>
      </c>
      <c r="B6" s="41" t="s">
        <v>15</v>
      </c>
      <c r="C6" s="42" t="s">
        <v>9</v>
      </c>
      <c r="D6" s="44">
        <f>D8+D9+D10+D11+D12+D13+D14+D15</f>
        <v>583126.86</v>
      </c>
      <c r="E6" s="44">
        <f>D6/12/F3</f>
        <v>3.2691885407969883</v>
      </c>
      <c r="F6" s="51">
        <v>2.29</v>
      </c>
    </row>
    <row r="7" spans="1:7" ht="10.8" customHeight="1" thickBot="1">
      <c r="A7" s="5"/>
      <c r="B7" s="6"/>
      <c r="C7" s="7"/>
      <c r="D7" s="22"/>
      <c r="E7" s="92"/>
      <c r="F7" s="95"/>
    </row>
    <row r="8" spans="1:7" ht="17.399999999999999" customHeight="1">
      <c r="A8" s="8"/>
      <c r="B8" s="9" t="s">
        <v>31</v>
      </c>
      <c r="C8" s="10" t="s">
        <v>9</v>
      </c>
      <c r="D8" s="34">
        <v>372000</v>
      </c>
      <c r="E8" s="62"/>
      <c r="F8" s="39"/>
    </row>
    <row r="9" spans="1:7" ht="17.399999999999999" customHeight="1">
      <c r="A9" s="8"/>
      <c r="B9" s="9" t="s">
        <v>41</v>
      </c>
      <c r="C9" s="10" t="s">
        <v>9</v>
      </c>
      <c r="D9" s="34">
        <v>24259</v>
      </c>
      <c r="E9" s="62"/>
      <c r="F9" s="39"/>
    </row>
    <row r="10" spans="1:7" ht="18" customHeight="1">
      <c r="A10" s="8"/>
      <c r="B10" s="9" t="s">
        <v>38</v>
      </c>
      <c r="C10" s="10" t="s">
        <v>9</v>
      </c>
      <c r="D10" s="34">
        <v>47588</v>
      </c>
      <c r="E10" s="62"/>
      <c r="F10" s="39"/>
    </row>
    <row r="11" spans="1:7" ht="18" customHeight="1">
      <c r="A11" s="8"/>
      <c r="B11" s="9" t="s">
        <v>42</v>
      </c>
      <c r="C11" s="10"/>
      <c r="D11" s="34">
        <v>14598.32</v>
      </c>
      <c r="E11" s="62"/>
      <c r="F11" s="39"/>
    </row>
    <row r="12" spans="1:7" ht="18.600000000000001" customHeight="1">
      <c r="A12" s="8"/>
      <c r="B12" s="9" t="s">
        <v>40</v>
      </c>
      <c r="C12" s="10" t="s">
        <v>9</v>
      </c>
      <c r="D12" s="34">
        <v>10314.379999999999</v>
      </c>
      <c r="E12" s="62"/>
      <c r="F12" s="39"/>
    </row>
    <row r="13" spans="1:7" ht="18" customHeight="1">
      <c r="A13" s="8"/>
      <c r="B13" s="9" t="s">
        <v>36</v>
      </c>
      <c r="C13" s="10"/>
      <c r="D13" s="35">
        <v>74077.16</v>
      </c>
      <c r="E13" s="62"/>
      <c r="F13" s="39"/>
    </row>
    <row r="14" spans="1:7" ht="18" customHeight="1">
      <c r="A14" s="8"/>
      <c r="B14" s="9" t="s">
        <v>37</v>
      </c>
      <c r="C14" s="10"/>
      <c r="D14" s="35">
        <v>34550</v>
      </c>
      <c r="E14" s="62"/>
      <c r="F14" s="39"/>
    </row>
    <row r="15" spans="1:7" ht="18" customHeight="1" thickBot="1">
      <c r="A15" s="8"/>
      <c r="B15" s="9" t="s">
        <v>39</v>
      </c>
      <c r="C15" s="10"/>
      <c r="D15" s="33">
        <v>5740</v>
      </c>
      <c r="E15" s="62"/>
      <c r="F15" s="39"/>
    </row>
    <row r="16" spans="1:7">
      <c r="A16" s="41">
        <v>2</v>
      </c>
      <c r="B16" s="41" t="s">
        <v>6</v>
      </c>
      <c r="C16" s="43" t="s">
        <v>9</v>
      </c>
      <c r="D16" s="44">
        <f>D18+D19+D20+D21+D22+D23+D24+D25+D26</f>
        <v>700282.36999999988</v>
      </c>
      <c r="E16" s="44">
        <f>E18+E19+E20+E21+E22+E24+E25+E26</f>
        <v>3.6567958910215919</v>
      </c>
      <c r="F16" s="51">
        <v>3.83</v>
      </c>
    </row>
    <row r="17" spans="1:6" ht="15" customHeight="1" thickBot="1">
      <c r="A17" s="45"/>
      <c r="B17" s="45" t="s">
        <v>5</v>
      </c>
      <c r="C17" s="46"/>
      <c r="D17" s="47"/>
      <c r="E17" s="47"/>
      <c r="F17" s="96"/>
    </row>
    <row r="18" spans="1:6" ht="23.4" customHeight="1">
      <c r="A18" s="4"/>
      <c r="B18" s="9" t="s">
        <v>62</v>
      </c>
      <c r="C18" s="9" t="s">
        <v>10</v>
      </c>
      <c r="D18" s="34">
        <v>624231.21</v>
      </c>
      <c r="E18" s="62">
        <f>D18/13/F3</f>
        <v>3.23042969553144</v>
      </c>
      <c r="F18" s="39"/>
    </row>
    <row r="19" spans="1:6" ht="20.25" customHeight="1">
      <c r="A19" s="4"/>
      <c r="B19" s="9" t="s">
        <v>45</v>
      </c>
      <c r="C19" s="9" t="s">
        <v>10</v>
      </c>
      <c r="D19" s="34">
        <v>3725</v>
      </c>
      <c r="E19" s="62">
        <f>D19/12/F3</f>
        <v>2.0883495770489431E-2</v>
      </c>
      <c r="F19" s="39"/>
    </row>
    <row r="20" spans="1:6" ht="20.25" customHeight="1">
      <c r="A20" s="4"/>
      <c r="B20" s="9" t="s">
        <v>47</v>
      </c>
      <c r="C20" s="9" t="s">
        <v>10</v>
      </c>
      <c r="D20" s="34">
        <v>2987</v>
      </c>
      <c r="E20" s="62">
        <f>D20/12/F3</f>
        <v>1.6746040769517294E-2</v>
      </c>
      <c r="F20" s="39"/>
    </row>
    <row r="21" spans="1:6" ht="20.25" customHeight="1">
      <c r="A21" s="4"/>
      <c r="B21" s="9" t="s">
        <v>27</v>
      </c>
      <c r="C21" s="9"/>
      <c r="D21" s="34">
        <v>60600</v>
      </c>
      <c r="E21" s="62">
        <f>D21/12/F3</f>
        <v>0.33974223991722402</v>
      </c>
      <c r="F21" s="39"/>
    </row>
    <row r="22" spans="1:6" ht="20.25" customHeight="1">
      <c r="A22" s="4"/>
      <c r="B22" s="9" t="s">
        <v>63</v>
      </c>
      <c r="C22" s="9"/>
      <c r="D22" s="34">
        <v>3251.69</v>
      </c>
      <c r="E22" s="62">
        <f>D22/12/F3</f>
        <v>1.8229974325353768E-2</v>
      </c>
      <c r="F22" s="39"/>
    </row>
    <row r="23" spans="1:6" ht="0.6" customHeight="1">
      <c r="A23" s="4"/>
      <c r="B23" s="9"/>
      <c r="C23" s="9"/>
      <c r="D23" s="34"/>
      <c r="E23" s="62" t="b">
        <f>E24=E25=F25</f>
        <v>1</v>
      </c>
      <c r="F23" s="39"/>
    </row>
    <row r="24" spans="1:6" ht="20.25" customHeight="1" thickBot="1">
      <c r="A24" s="4"/>
      <c r="B24" s="9" t="s">
        <v>46</v>
      </c>
      <c r="C24" s="9"/>
      <c r="D24" s="34">
        <v>5487.47</v>
      </c>
      <c r="E24" s="62">
        <f>D24/12/F3</f>
        <v>3.0764444707567149E-2</v>
      </c>
      <c r="F24" s="39"/>
    </row>
    <row r="25" spans="1:6" ht="19.8" hidden="1" customHeight="1">
      <c r="A25" s="4"/>
      <c r="B25" s="9"/>
      <c r="C25" s="9"/>
      <c r="D25" s="35"/>
      <c r="E25" s="62">
        <f>D25/12/F3</f>
        <v>0</v>
      </c>
      <c r="F25" s="39"/>
    </row>
    <row r="26" spans="1:6" ht="21" hidden="1" customHeight="1" thickBot="1">
      <c r="A26" s="4"/>
      <c r="B26" s="9"/>
      <c r="C26" s="9"/>
      <c r="D26" s="35"/>
      <c r="E26" s="62"/>
      <c r="F26" s="39"/>
    </row>
    <row r="27" spans="1:6" ht="25.8" customHeight="1" thickBot="1">
      <c r="A27" s="11">
        <v>3</v>
      </c>
      <c r="B27" s="48" t="s">
        <v>21</v>
      </c>
      <c r="C27" s="49" t="s">
        <v>9</v>
      </c>
      <c r="D27" s="50">
        <v>87300</v>
      </c>
      <c r="E27" s="50">
        <f>D27/13/F3</f>
        <v>0.45178214081909607</v>
      </c>
      <c r="F27" s="97">
        <v>0.35</v>
      </c>
    </row>
    <row r="28" spans="1:6" ht="17.399999999999999" customHeight="1">
      <c r="A28" s="14"/>
      <c r="B28" s="16" t="s">
        <v>35</v>
      </c>
      <c r="C28" s="15"/>
      <c r="D28" s="35">
        <v>27300</v>
      </c>
      <c r="E28" s="93"/>
      <c r="F28" s="98"/>
    </row>
    <row r="29" spans="1:6" ht="19.8" customHeight="1" thickBot="1">
      <c r="A29" s="8"/>
      <c r="B29" s="9" t="s">
        <v>23</v>
      </c>
      <c r="C29" s="10" t="s">
        <v>9</v>
      </c>
      <c r="D29" s="35">
        <v>60000</v>
      </c>
      <c r="E29" s="62"/>
      <c r="F29" s="39"/>
    </row>
    <row r="30" spans="1:6">
      <c r="A30" s="41">
        <v>4</v>
      </c>
      <c r="B30" s="41" t="s">
        <v>7</v>
      </c>
      <c r="C30" s="43"/>
      <c r="D30" s="51"/>
      <c r="E30" s="51"/>
      <c r="F30" s="51"/>
    </row>
    <row r="31" spans="1:6">
      <c r="A31" s="52"/>
      <c r="B31" s="52" t="s">
        <v>8</v>
      </c>
      <c r="C31" s="53"/>
      <c r="D31" s="54"/>
      <c r="E31" s="54"/>
      <c r="F31" s="54"/>
    </row>
    <row r="32" spans="1:6" ht="13.8" thickBot="1">
      <c r="A32" s="45"/>
      <c r="B32" s="45" t="s">
        <v>16</v>
      </c>
      <c r="C32" s="53" t="s">
        <v>9</v>
      </c>
      <c r="D32" s="47">
        <f>D33+D34+D35+D36+D37+D38+D39+D40+D41+D42+D43+D44+D45</f>
        <v>896853.09999999986</v>
      </c>
      <c r="E32" s="47">
        <f>D32/12/F3</f>
        <v>5.02803434110076</v>
      </c>
      <c r="F32" s="96">
        <v>3.42</v>
      </c>
    </row>
    <row r="33" spans="1:31" ht="20.399999999999999" customHeight="1">
      <c r="A33" s="63"/>
      <c r="B33" s="64" t="s">
        <v>12</v>
      </c>
      <c r="C33" s="65" t="s">
        <v>9</v>
      </c>
      <c r="D33" s="36">
        <v>470090.92</v>
      </c>
      <c r="E33" s="35"/>
      <c r="F33" s="35"/>
    </row>
    <row r="34" spans="1:31">
      <c r="A34" s="63"/>
      <c r="B34" s="66" t="s">
        <v>24</v>
      </c>
      <c r="C34" s="67" t="s">
        <v>9</v>
      </c>
      <c r="D34" s="36">
        <v>7304.72</v>
      </c>
      <c r="E34" s="35"/>
      <c r="F34" s="54"/>
    </row>
    <row r="35" spans="1:31" ht="16.2" customHeight="1">
      <c r="A35" s="63"/>
      <c r="B35" s="66" t="s">
        <v>26</v>
      </c>
      <c r="C35" s="67" t="s">
        <v>9</v>
      </c>
      <c r="D35" s="37">
        <v>114354</v>
      </c>
      <c r="E35" s="94"/>
      <c r="F35" s="94"/>
    </row>
    <row r="36" spans="1:31" ht="17.399999999999999" customHeight="1">
      <c r="A36" s="63"/>
      <c r="B36" s="66" t="s">
        <v>48</v>
      </c>
      <c r="C36" s="67"/>
      <c r="D36" s="36">
        <v>7060</v>
      </c>
      <c r="E36" s="35"/>
      <c r="F36" s="35"/>
    </row>
    <row r="37" spans="1:31" ht="15" customHeight="1">
      <c r="A37" s="63"/>
      <c r="B37" s="66" t="s">
        <v>49</v>
      </c>
      <c r="C37" s="67"/>
      <c r="D37" s="36">
        <v>9122.17</v>
      </c>
      <c r="E37" s="35"/>
      <c r="F37" s="94"/>
    </row>
    <row r="38" spans="1:31" ht="13.8" customHeight="1">
      <c r="A38" s="63"/>
      <c r="B38" s="66" t="s">
        <v>50</v>
      </c>
      <c r="C38" s="67"/>
      <c r="D38" s="36">
        <v>2310</v>
      </c>
      <c r="E38" s="35"/>
      <c r="F38" s="94"/>
    </row>
    <row r="39" spans="1:31" s="31" customFormat="1" ht="14.4" customHeight="1">
      <c r="A39" s="87"/>
      <c r="B39" s="88" t="s">
        <v>53</v>
      </c>
      <c r="C39" s="89"/>
      <c r="D39" s="36">
        <v>51150</v>
      </c>
      <c r="E39" s="34"/>
      <c r="F39" s="99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</row>
    <row r="40" spans="1:31" ht="16.8" customHeight="1">
      <c r="A40" s="87"/>
      <c r="B40" s="88" t="s">
        <v>51</v>
      </c>
      <c r="C40" s="89" t="s">
        <v>9</v>
      </c>
      <c r="D40" s="36">
        <v>2790</v>
      </c>
      <c r="E40" s="34"/>
      <c r="F40" s="34"/>
    </row>
    <row r="41" spans="1:31" ht="17.399999999999999" customHeight="1">
      <c r="A41" s="87"/>
      <c r="B41" s="90" t="s">
        <v>66</v>
      </c>
      <c r="C41" s="91" t="s">
        <v>9</v>
      </c>
      <c r="D41" s="38">
        <v>168708.8</v>
      </c>
      <c r="E41" s="34"/>
      <c r="F41" s="34"/>
    </row>
    <row r="42" spans="1:31" ht="15.6" customHeight="1">
      <c r="A42" s="63"/>
      <c r="B42" s="66" t="s">
        <v>52</v>
      </c>
      <c r="C42" s="67" t="s">
        <v>9</v>
      </c>
      <c r="D42" s="36">
        <v>23490.69</v>
      </c>
      <c r="E42" s="35"/>
      <c r="F42" s="35"/>
    </row>
    <row r="43" spans="1:31" ht="18" customHeight="1">
      <c r="A43" s="63"/>
      <c r="B43" s="66" t="s">
        <v>54</v>
      </c>
      <c r="C43" s="67"/>
      <c r="D43" s="36">
        <v>25130.400000000001</v>
      </c>
      <c r="E43" s="35"/>
      <c r="F43" s="35"/>
    </row>
    <row r="44" spans="1:31" ht="19.2" customHeight="1" thickBot="1">
      <c r="A44" s="63"/>
      <c r="B44" s="66" t="s">
        <v>32</v>
      </c>
      <c r="C44" s="67" t="s">
        <v>9</v>
      </c>
      <c r="D44" s="36">
        <v>15341.4</v>
      </c>
      <c r="E44" s="35"/>
      <c r="F44" s="35"/>
    </row>
    <row r="45" spans="1:31" ht="20.399999999999999" hidden="1" customHeight="1" thickBot="1">
      <c r="A45" s="63"/>
      <c r="B45" s="68"/>
      <c r="C45" s="69" t="s">
        <v>9</v>
      </c>
      <c r="D45" s="38"/>
      <c r="E45" s="35"/>
      <c r="F45" s="35"/>
    </row>
    <row r="46" spans="1:31" ht="13.8" thickBot="1">
      <c r="A46" s="48">
        <v>5</v>
      </c>
      <c r="B46" s="70" t="s">
        <v>11</v>
      </c>
      <c r="C46" s="71" t="s">
        <v>9</v>
      </c>
      <c r="D46" s="44">
        <f>D47+D48+D49+D50+D51+D52+D53+D54</f>
        <v>1217960.0100000002</v>
      </c>
      <c r="E46" s="44">
        <f>E47+E48+E49+E50+E51+E52+E53+E54</f>
        <v>6.4087800624659979</v>
      </c>
      <c r="F46" s="44">
        <v>7.13</v>
      </c>
    </row>
    <row r="47" spans="1:31" ht="22.2" customHeight="1">
      <c r="A47" s="59"/>
      <c r="B47" s="72" t="s">
        <v>29</v>
      </c>
      <c r="C47" s="64" t="s">
        <v>10</v>
      </c>
      <c r="D47" s="73">
        <v>972693.51</v>
      </c>
      <c r="E47" s="57">
        <f>D47/13/F3</f>
        <v>5.0337406220921057</v>
      </c>
      <c r="F47" s="57"/>
    </row>
    <row r="48" spans="1:31" ht="17.399999999999999" customHeight="1">
      <c r="A48" s="59"/>
      <c r="B48" s="74" t="s">
        <v>58</v>
      </c>
      <c r="C48" s="66"/>
      <c r="D48" s="35">
        <v>11249.79</v>
      </c>
      <c r="E48" s="94">
        <f>D48/12/F3</f>
        <v>6.3069783056079007E-2</v>
      </c>
      <c r="F48" s="94"/>
    </row>
    <row r="49" spans="1:6" ht="22.2" customHeight="1">
      <c r="A49" s="59"/>
      <c r="B49" s="74" t="s">
        <v>25</v>
      </c>
      <c r="C49" s="66" t="s">
        <v>9</v>
      </c>
      <c r="D49" s="35">
        <v>91384.88</v>
      </c>
      <c r="E49" s="94">
        <f>D49/12/F3</f>
        <v>0.51233174629978095</v>
      </c>
      <c r="F49" s="94"/>
    </row>
    <row r="50" spans="1:6" ht="22.2" customHeight="1">
      <c r="A50" s="59"/>
      <c r="B50" s="74" t="s">
        <v>57</v>
      </c>
      <c r="C50" s="66" t="s">
        <v>9</v>
      </c>
      <c r="D50" s="35">
        <v>67856</v>
      </c>
      <c r="E50" s="94">
        <f>D50/12/F3</f>
        <v>0.38042160778586059</v>
      </c>
      <c r="F50" s="94"/>
    </row>
    <row r="51" spans="1:6" ht="22.2" customHeight="1">
      <c r="A51" s="59"/>
      <c r="B51" s="74" t="s">
        <v>59</v>
      </c>
      <c r="C51" s="66" t="s">
        <v>9</v>
      </c>
      <c r="D51" s="35">
        <v>48000</v>
      </c>
      <c r="E51" s="94">
        <f>D51/12/F3</f>
        <v>0.26910276429087049</v>
      </c>
      <c r="F51" s="94"/>
    </row>
    <row r="52" spans="1:6" ht="22.2" customHeight="1">
      <c r="A52" s="59"/>
      <c r="B52" s="74" t="s">
        <v>61</v>
      </c>
      <c r="C52" s="66" t="s">
        <v>9</v>
      </c>
      <c r="D52" s="35">
        <v>18529.36</v>
      </c>
      <c r="E52" s="94">
        <f>D52/12/F3</f>
        <v>0.10388129159459759</v>
      </c>
      <c r="F52" s="94"/>
    </row>
    <row r="53" spans="1:6" ht="22.2" customHeight="1">
      <c r="A53" s="59"/>
      <c r="B53" s="74" t="s">
        <v>33</v>
      </c>
      <c r="C53" s="66"/>
      <c r="D53" s="35">
        <v>900</v>
      </c>
      <c r="E53" s="94">
        <f>D53/12/F3</f>
        <v>5.0456768304538218E-3</v>
      </c>
      <c r="F53" s="94"/>
    </row>
    <row r="54" spans="1:6" ht="18.600000000000001" customHeight="1" thickBot="1">
      <c r="A54" s="59"/>
      <c r="B54" s="66" t="s">
        <v>60</v>
      </c>
      <c r="C54" s="66" t="s">
        <v>10</v>
      </c>
      <c r="D54" s="35">
        <v>7346.47</v>
      </c>
      <c r="E54" s="94">
        <f>D54/12/F3</f>
        <v>4.1186570516248987E-2</v>
      </c>
      <c r="F54" s="94"/>
    </row>
    <row r="55" spans="1:6" ht="24.6" customHeight="1" thickBot="1">
      <c r="A55" s="48">
        <v>6</v>
      </c>
      <c r="B55" s="48" t="s">
        <v>22</v>
      </c>
      <c r="C55" s="48" t="s">
        <v>9</v>
      </c>
      <c r="D55" s="50">
        <v>152880.38</v>
      </c>
      <c r="E55" s="50">
        <f>D55/12/F3</f>
        <v>0.85709443466330659</v>
      </c>
      <c r="F55" s="97">
        <v>1</v>
      </c>
    </row>
    <row r="56" spans="1:6" ht="24.6" customHeight="1" thickBot="1">
      <c r="A56" s="48"/>
      <c r="B56" s="75" t="s">
        <v>56</v>
      </c>
      <c r="C56" s="76" t="s">
        <v>9</v>
      </c>
      <c r="D56" s="77"/>
      <c r="E56" s="78"/>
      <c r="F56" s="97"/>
    </row>
    <row r="57" spans="1:6" ht="26.4" customHeight="1" thickBot="1">
      <c r="A57" s="48"/>
      <c r="B57" s="75" t="s">
        <v>55</v>
      </c>
      <c r="C57" s="71"/>
      <c r="D57" s="78"/>
      <c r="E57" s="78"/>
      <c r="F57" s="97"/>
    </row>
    <row r="58" spans="1:6" ht="13.8" thickBot="1">
      <c r="A58" s="70">
        <v>7</v>
      </c>
      <c r="B58" s="48" t="s">
        <v>17</v>
      </c>
      <c r="C58" s="48" t="s">
        <v>9</v>
      </c>
      <c r="D58" s="50">
        <v>540820</v>
      </c>
      <c r="E58" s="50">
        <f>D58/12/F3</f>
        <v>3.0320032704955957</v>
      </c>
      <c r="F58" s="97">
        <v>3.01</v>
      </c>
    </row>
    <row r="59" spans="1:6" ht="13.8" thickBot="1">
      <c r="A59" s="79">
        <v>8</v>
      </c>
      <c r="B59" s="48" t="s">
        <v>30</v>
      </c>
      <c r="C59" s="80" t="s">
        <v>9</v>
      </c>
      <c r="D59" s="81">
        <v>83623.740000000005</v>
      </c>
      <c r="E59" s="81">
        <f>D59/12/F3</f>
        <v>0.46882040821543836</v>
      </c>
      <c r="F59" s="100">
        <v>0.34</v>
      </c>
    </row>
    <row r="60" spans="1:6" ht="15.6" customHeight="1" thickBot="1">
      <c r="A60" s="79">
        <v>9</v>
      </c>
      <c r="B60" s="52" t="s">
        <v>13</v>
      </c>
      <c r="C60" s="82" t="s">
        <v>9</v>
      </c>
      <c r="D60" s="50">
        <v>182895</v>
      </c>
      <c r="E60" s="50">
        <f>D60/12/F3</f>
        <v>1.0253656265620574</v>
      </c>
      <c r="F60" s="101">
        <v>0.9</v>
      </c>
    </row>
    <row r="61" spans="1:6" ht="13.8" hidden="1" thickBot="1">
      <c r="A61" s="48"/>
      <c r="B61" s="48"/>
      <c r="C61" s="49"/>
      <c r="D61" s="50"/>
      <c r="E61" s="50"/>
      <c r="F61" s="50"/>
    </row>
    <row r="62" spans="1:6" ht="22.5" customHeight="1" thickBot="1">
      <c r="A62" s="48">
        <v>10</v>
      </c>
      <c r="B62" s="48" t="s">
        <v>14</v>
      </c>
      <c r="C62" s="71" t="s">
        <v>10</v>
      </c>
      <c r="D62" s="50">
        <v>89014.2</v>
      </c>
      <c r="E62" s="50">
        <f>D62/12/F3</f>
        <v>0.49904098502375838</v>
      </c>
      <c r="F62" s="97">
        <v>0.5</v>
      </c>
    </row>
    <row r="63" spans="1:6" ht="21" customHeight="1" thickBot="1">
      <c r="A63" s="83"/>
      <c r="B63" s="83" t="s">
        <v>20</v>
      </c>
      <c r="C63" s="84"/>
      <c r="D63" s="85">
        <f>D6+D16+D27+D32+D46+D55+D58+D59+D60+D62</f>
        <v>4534755.66</v>
      </c>
      <c r="E63" s="85">
        <f>E6+E16+E27+E32+E46+E55+E58+E59+E60+E62</f>
        <v>24.696905701164592</v>
      </c>
      <c r="F63" s="85">
        <f>F6+F16+F27+F32+F46+F55+F58+F59+F60+F62</f>
        <v>22.77</v>
      </c>
    </row>
    <row r="64" spans="1:6" ht="21" customHeight="1" thickBot="1">
      <c r="A64" s="12"/>
      <c r="B64" s="19"/>
      <c r="C64" s="17"/>
      <c r="D64" s="18"/>
      <c r="E64" s="18"/>
      <c r="F64" s="13"/>
    </row>
    <row r="65" spans="1:6" ht="30" customHeight="1" thickBot="1">
      <c r="A65" s="12"/>
      <c r="B65" s="19" t="s">
        <v>67</v>
      </c>
      <c r="C65" s="17"/>
      <c r="D65" s="18"/>
      <c r="E65" s="18"/>
      <c r="F65" s="13"/>
    </row>
    <row r="66" spans="1:6" ht="15">
      <c r="A66" s="1"/>
      <c r="B66" s="1"/>
      <c r="C66" s="1"/>
      <c r="D66" s="1"/>
      <c r="E66" s="20"/>
      <c r="F66" s="1"/>
    </row>
    <row r="67" spans="1:6" ht="15.6">
      <c r="B67" s="21"/>
    </row>
  </sheetData>
  <phoneticPr fontId="0" type="noConversion"/>
  <pageMargins left="0.25" right="0.25" top="0.75" bottom="0.75" header="0.3" footer="0.3"/>
  <pageSetup paperSize="9" scale="6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2023-01-21T08:55:16Z</cp:lastPrinted>
  <dcterms:created xsi:type="dcterms:W3CDTF">2011-07-12T11:42:04Z</dcterms:created>
  <dcterms:modified xsi:type="dcterms:W3CDTF">2023-03-09T11:25:07Z</dcterms:modified>
</cp:coreProperties>
</file>